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90" windowWidth="14490" windowHeight="11835" tabRatio="526" activeTab="1"/>
  </bookViews>
  <sheets>
    <sheet name="Information" sheetId="2" r:id="rId1"/>
    <sheet name="September Calc. Sheet" sheetId="1" r:id="rId2"/>
    <sheet name="July Calc. Sheet" sheetId="3" r:id="rId3"/>
  </sheets>
  <calcPr calcId="145621"/>
</workbook>
</file>

<file path=xl/calcChain.xml><?xml version="1.0" encoding="utf-8"?>
<calcChain xmlns="http://schemas.openxmlformats.org/spreadsheetml/2006/main">
  <c r="P16" i="1" l="1"/>
  <c r="P15" i="1"/>
  <c r="P6" i="1"/>
  <c r="P5" i="1"/>
  <c r="P10" i="1"/>
  <c r="P11" i="1"/>
  <c r="N7" i="1" l="1"/>
  <c r="E17" i="1" l="1"/>
  <c r="F17" i="1"/>
  <c r="G17" i="1"/>
  <c r="H17" i="1"/>
  <c r="I17" i="1"/>
  <c r="J17" i="1"/>
  <c r="K17" i="1"/>
  <c r="L17" i="1"/>
  <c r="M17" i="1"/>
  <c r="N17" i="1"/>
  <c r="O17" i="1"/>
  <c r="D17" i="1"/>
  <c r="E7" i="1"/>
  <c r="F7" i="1"/>
  <c r="G7" i="1"/>
  <c r="H7" i="1"/>
  <c r="I7" i="1"/>
  <c r="J7" i="1"/>
  <c r="K7" i="1"/>
  <c r="L7" i="1"/>
  <c r="M7" i="1"/>
  <c r="O7" i="1"/>
  <c r="E12" i="1"/>
  <c r="F12" i="1"/>
  <c r="G12" i="1"/>
  <c r="H12" i="1"/>
  <c r="I12" i="1"/>
  <c r="J12" i="1"/>
  <c r="K12" i="1"/>
  <c r="L12" i="1"/>
  <c r="M12" i="1"/>
  <c r="N12" i="1"/>
  <c r="O12" i="1"/>
  <c r="D12" i="1"/>
  <c r="D7" i="1"/>
  <c r="P7" i="1" l="1"/>
  <c r="P12" i="1"/>
  <c r="P17" i="1"/>
  <c r="C17" i="3"/>
  <c r="C12" i="3"/>
  <c r="C7" i="3"/>
  <c r="E17" i="3"/>
  <c r="F17" i="3"/>
  <c r="G17" i="3"/>
  <c r="H17" i="3"/>
  <c r="I17" i="3"/>
  <c r="J17" i="3"/>
  <c r="K17" i="3"/>
  <c r="L17" i="3"/>
  <c r="M17" i="3"/>
  <c r="N17" i="3"/>
  <c r="O17" i="3"/>
  <c r="D17" i="3"/>
  <c r="P17" i="3"/>
  <c r="E12" i="3"/>
  <c r="F12" i="3"/>
  <c r="G12" i="3"/>
  <c r="H12" i="3"/>
  <c r="I12" i="3"/>
  <c r="J12" i="3"/>
  <c r="K12" i="3"/>
  <c r="L12" i="3"/>
  <c r="M12" i="3"/>
  <c r="N12" i="3"/>
  <c r="O12" i="3"/>
  <c r="D12" i="3"/>
  <c r="E7" i="3"/>
  <c r="F7" i="3"/>
  <c r="G7" i="3"/>
  <c r="P7" i="3"/>
  <c r="H7" i="3"/>
  <c r="I7" i="3"/>
  <c r="J7" i="3"/>
  <c r="K7" i="3"/>
  <c r="L7" i="3"/>
  <c r="M7" i="3"/>
  <c r="N7" i="3"/>
  <c r="O7" i="3"/>
  <c r="D7" i="3"/>
  <c r="D19" i="3"/>
  <c r="E19" i="3"/>
  <c r="F19" i="3"/>
  <c r="G19" i="3"/>
  <c r="P19" i="3"/>
  <c r="H19" i="3"/>
  <c r="I19" i="3"/>
  <c r="J19" i="3"/>
  <c r="K19" i="3"/>
  <c r="L19" i="3"/>
  <c r="M19" i="3"/>
  <c r="N19" i="3"/>
  <c r="O19" i="3"/>
  <c r="C19" i="3"/>
  <c r="P16" i="3"/>
  <c r="Q16" i="3"/>
  <c r="R16" i="3"/>
  <c r="P15" i="3"/>
  <c r="Q15" i="3"/>
  <c r="R15" i="3"/>
  <c r="P12" i="3"/>
  <c r="P11" i="3"/>
  <c r="Q11" i="3"/>
  <c r="R11" i="3"/>
  <c r="P10" i="3"/>
  <c r="Q10" i="3"/>
  <c r="R10" i="3"/>
  <c r="P6" i="3"/>
  <c r="Q6" i="3"/>
  <c r="R6" i="3"/>
  <c r="P5" i="3"/>
  <c r="Q5" i="3"/>
  <c r="R5" i="3"/>
  <c r="Q15" i="1"/>
  <c r="R15" i="1"/>
  <c r="Q10" i="1"/>
  <c r="R10" i="1" s="1"/>
  <c r="Q5" i="1"/>
  <c r="R5" i="1" s="1"/>
  <c r="Q16" i="1"/>
  <c r="R16" i="1" s="1"/>
  <c r="Q11" i="1"/>
  <c r="R11" i="1" s="1"/>
  <c r="Q6" i="1"/>
  <c r="R6" i="1" s="1"/>
  <c r="G19" i="1"/>
  <c r="L19" i="1"/>
  <c r="H19" i="1"/>
  <c r="I19" i="1"/>
  <c r="J19" i="1"/>
  <c r="K19" i="1"/>
  <c r="M19" i="1"/>
  <c r="N19" i="1"/>
  <c r="O19" i="1"/>
  <c r="F19" i="1"/>
  <c r="D19" i="1"/>
  <c r="E19" i="1"/>
  <c r="P19" i="1" l="1"/>
</calcChain>
</file>

<file path=xl/sharedStrings.xml><?xml version="1.0" encoding="utf-8"?>
<sst xmlns="http://schemas.openxmlformats.org/spreadsheetml/2006/main" count="137" uniqueCount="68">
  <si>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</si>
  <si>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</si>
  <si>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</si>
  <si>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</si>
  <si>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</si>
  <si>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</si>
  <si>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</si>
  <si>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</si>
  <si>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</si>
  <si>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</si>
  <si>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</si>
  <si>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</si>
  <si>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</si>
  <si>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</si>
  <si>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</si>
  <si>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</si>
  <si>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</si>
  <si>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</si>
  <si>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</si>
  <si>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</si>
  <si>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</si>
  <si>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</si>
  <si>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</si>
  <si>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3693, Section 12 amends Section 388.005 Health and Safety Code, to require school districts and state agencies to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</si>
  <si>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</si>
  <si>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</si>
  <si>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/>
        <sz val="11"/>
        <rFont val="Arial"/>
        <family val="2"/>
      </rPr>
      <t>electric consumption</t>
    </r>
    <r>
      <rPr>
        <sz val="11"/>
        <rFont val="Arial"/>
      </rPr>
      <t xml:space="preserve"> by five percent each state fiscal year for six years</t>
    </r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</si>
  <si>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</si>
  <si>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</si>
  <si>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</si>
  <si>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</si>
  <si>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</si>
  <si>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</si>
  <si>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</si>
  <si>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</si>
  <si>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</si>
  <si>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</si>
  <si>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</rPr>
      <t xml:space="preserve"> in both usage (consumption) </t>
    </r>
    <r>
      <rPr>
        <u/>
        <sz val="11"/>
        <rFont val="Arial"/>
        <family val="2"/>
      </rPr>
      <t>and</t>
    </r>
    <r>
      <rPr>
        <sz val="11"/>
        <rFont val="Arial"/>
      </rPr>
      <t xml:space="preserve"> cost as positive (increase)</t>
    </r>
    <r>
      <rPr>
        <u/>
        <sz val="11"/>
        <rFont val="Arial"/>
      </rPr>
      <t xml:space="preserve"> or</t>
    </r>
    <r>
      <rPr>
        <sz val="11"/>
        <rFont val="Arial"/>
      </rPr>
      <t xml:space="preserve"> </t>
    </r>
    <r>
      <rPr>
        <sz val="11"/>
        <color indexed="10"/>
        <rFont val="Arial"/>
      </rPr>
      <t>negative</t>
    </r>
    <r>
      <rPr>
        <sz val="11"/>
        <rFont val="Arial"/>
      </rPr>
      <t xml:space="preserve"> (decrease)</t>
    </r>
  </si>
  <si>
    <t>gbarker@esc12.net</t>
  </si>
  <si>
    <t>wbrewton@esc12.net</t>
  </si>
  <si>
    <t>254.297.1107</t>
  </si>
  <si>
    <t>254.297.1101</t>
  </si>
  <si>
    <t xml:space="preserve">Use "September Calc. Sheet" for September - August fiscal year.  Use "July Calc. Sheet" for July - June fiscal year. 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</si>
  <si>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</si>
  <si>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House Bill 3693</t>
  </si>
  <si>
    <t>Total Usage for Year</t>
  </si>
  <si>
    <t>Gary Barker, School Finance Agent ESC 12</t>
  </si>
  <si>
    <t>Woody Brewton, School Finance Agent ESC 12</t>
  </si>
  <si>
    <r>
      <t xml:space="preserve">Be sure to use yearly </t>
    </r>
    <r>
      <rPr>
        <u/>
        <sz val="11"/>
        <rFont val="Arial"/>
        <family val="2"/>
      </rPr>
      <t>totals</t>
    </r>
    <r>
      <rPr>
        <sz val="11"/>
        <rFont val="Arial"/>
      </rPr>
      <t xml:space="preserve"> in Column "C"</t>
    </r>
  </si>
  <si>
    <t>Action required beginning 2007 - 2008 School Year:</t>
  </si>
  <si>
    <t>For questions regarding this template, Please call or e-mail Gary, Randy or Woody at Region 12 ESC</t>
  </si>
  <si>
    <t>The (+/-) change from 2009 - 2010 column will display only when data from last month of fiscal year is entered.</t>
  </si>
  <si>
    <t>(+/-) change  from 2010-2011</t>
  </si>
  <si>
    <t>Nick brown</t>
  </si>
  <si>
    <t>254-297-1112</t>
  </si>
  <si>
    <t>nbrown@esc12.net</t>
  </si>
  <si>
    <t>Updated 05/23/12</t>
  </si>
  <si>
    <t>2011 - 12 Fiscal Year</t>
  </si>
  <si>
    <t>2012 - 13 School Fiscal Year</t>
  </si>
  <si>
    <t>Utility Usage and Cost for Fiscal Year Ending 6/30/2013</t>
  </si>
  <si>
    <t>"Your"  ISD</t>
  </si>
  <si>
    <t>PALO PINTO  ISD</t>
  </si>
  <si>
    <t>Utility Usage and Cost for Fiscal Year Ending 8/31/2014</t>
  </si>
  <si>
    <t>2012 - 13  Fiscal Year</t>
  </si>
  <si>
    <t>2013 - 2014 School Fiscal Year</t>
  </si>
  <si>
    <t>(+/-) change  from 2012-2013</t>
  </si>
  <si>
    <t xml:space="preserve"> 2nd meter</t>
  </si>
  <si>
    <t>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</si>
</sst>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2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4"/>
      <name val="Arial"/>
    </font>
    <font>
      <b/>
      <sz val="14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name val="Arial"/>
    </font>
    <font>
      <u/>
      <sz val="11"/>
      <name val="Arial"/>
      <family val="2"/>
    </font>
    <font>
      <u/>
      <sz val="11"/>
      <name val="Arial"/>
    </font>
    <font>
      <b/>
      <u/>
      <sz val="11"/>
      <name val="Arial"/>
      <family val="2"/>
    </font>
    <font>
      <u/>
      <sz val="10"/>
      <color indexed="12"/>
      <name val="Arial"/>
    </font>
    <font>
      <sz val="11"/>
      <color indexed="10"/>
      <name val="Arial"/>
    </font>
    <font>
      <sz val="11"/>
      <color indexed="10"/>
      <name val="Arial"/>
      <family val="2"/>
    </font>
    <font>
      <b/>
      <u/>
      <sz val="10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5" fillId="0" borderId="0" xfId="0" applyFont="1"/>
    <xf numFmtId="0" fontId="6" fillId="0" borderId="0" xfId="0" applyFont="1"/>
    <xf numFmtId="0" fontId="1" fillId="2" borderId="2" xfId="0" applyFont="1" applyFill="1" applyBorder="1" applyAlignment="1">
      <alignment horizontal="center" wrapText="1"/>
    </xf>
    <xf numFmtId="3" fontId="0" fillId="2" borderId="2" xfId="0" applyNumberFormat="1" applyFill="1" applyBorder="1"/>
    <xf numFmtId="0" fontId="0" fillId="2" borderId="2" xfId="0" applyFill="1" applyBorder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/>
    <xf numFmtId="3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6" fillId="2" borderId="6" xfId="0" applyFont="1" applyFill="1" applyBorder="1"/>
    <xf numFmtId="0" fontId="6" fillId="2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1" fillId="2" borderId="1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4" borderId="11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3" fontId="0" fillId="4" borderId="13" xfId="0" applyNumberFormat="1" applyFill="1" applyBorder="1"/>
    <xf numFmtId="0" fontId="0" fillId="4" borderId="13" xfId="0" applyFill="1" applyBorder="1"/>
    <xf numFmtId="0" fontId="1" fillId="4" borderId="11" xfId="0" applyFont="1" applyFill="1" applyBorder="1"/>
    <xf numFmtId="3" fontId="0" fillId="4" borderId="2" xfId="0" applyNumberFormat="1" applyFill="1" applyBorder="1"/>
    <xf numFmtId="0" fontId="0" fillId="4" borderId="2" xfId="0" applyFill="1" applyBorder="1"/>
    <xf numFmtId="3" fontId="1" fillId="3" borderId="14" xfId="0" applyNumberFormat="1" applyFont="1" applyFill="1" applyBorder="1" applyAlignment="1">
      <alignment wrapText="1"/>
    </xf>
    <xf numFmtId="3" fontId="1" fillId="2" borderId="14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3" fontId="0" fillId="2" borderId="15" xfId="0" applyNumberFormat="1" applyFill="1" applyBorder="1"/>
    <xf numFmtId="3" fontId="0" fillId="2" borderId="16" xfId="0" applyNumberFormat="1" applyFill="1" applyBorder="1"/>
    <xf numFmtId="3" fontId="0" fillId="4" borderId="15" xfId="0" applyNumberFormat="1" applyFill="1" applyBorder="1"/>
    <xf numFmtId="3" fontId="1" fillId="2" borderId="17" xfId="0" applyNumberFormat="1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3" borderId="2" xfId="0" applyNumberForma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0" fontId="10" fillId="0" borderId="0" xfId="0" applyFont="1"/>
    <xf numFmtId="0" fontId="0" fillId="5" borderId="0" xfId="0" applyFill="1"/>
    <xf numFmtId="0" fontId="10" fillId="5" borderId="0" xfId="0" applyFont="1" applyFill="1"/>
    <xf numFmtId="0" fontId="0" fillId="2" borderId="0" xfId="0" applyFill="1"/>
    <xf numFmtId="0" fontId="6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5" borderId="0" xfId="0" applyFont="1" applyFill="1"/>
    <xf numFmtId="0" fontId="11" fillId="0" borderId="0" xfId="0" applyFont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9" fillId="0" borderId="0" xfId="0" applyFont="1" applyAlignment="1">
      <alignment horizontal="center"/>
    </xf>
    <xf numFmtId="3" fontId="0" fillId="3" borderId="2" xfId="0" applyNumberFormat="1" applyFill="1" applyBorder="1" applyProtection="1"/>
    <xf numFmtId="0" fontId="4" fillId="0" borderId="0" xfId="0" applyFont="1" applyFill="1" applyAlignment="1" applyProtection="1">
      <protection locked="0"/>
    </xf>
    <xf numFmtId="38" fontId="3" fillId="0" borderId="0" xfId="0" applyNumberFormat="1" applyFont="1"/>
    <xf numFmtId="38" fontId="6" fillId="2" borderId="19" xfId="0" applyNumberFormat="1" applyFont="1" applyFill="1" applyBorder="1"/>
    <xf numFmtId="38" fontId="1" fillId="2" borderId="15" xfId="0" applyNumberFormat="1" applyFont="1" applyFill="1" applyBorder="1" applyAlignment="1">
      <alignment horizontal="center" wrapText="1"/>
    </xf>
    <xf numFmtId="38" fontId="0" fillId="2" borderId="16" xfId="0" applyNumberFormat="1" applyFill="1" applyBorder="1"/>
    <xf numFmtId="38" fontId="0" fillId="2" borderId="19" xfId="0" applyNumberFormat="1" applyFill="1" applyBorder="1"/>
    <xf numFmtId="38" fontId="0" fillId="4" borderId="15" xfId="0" applyNumberFormat="1" applyFill="1" applyBorder="1"/>
    <xf numFmtId="38" fontId="0" fillId="2" borderId="15" xfId="0" applyNumberFormat="1" applyFill="1" applyBorder="1"/>
    <xf numFmtId="38" fontId="8" fillId="0" borderId="0" xfId="0" applyNumberFormat="1" applyFont="1"/>
    <xf numFmtId="38" fontId="0" fillId="0" borderId="0" xfId="0" applyNumberFormat="1"/>
    <xf numFmtId="38" fontId="1" fillId="2" borderId="14" xfId="0" applyNumberFormat="1" applyFont="1" applyFill="1" applyBorder="1"/>
    <xf numFmtId="38" fontId="3" fillId="0" borderId="20" xfId="0" applyNumberFormat="1" applyFont="1" applyBorder="1"/>
    <xf numFmtId="0" fontId="6" fillId="2" borderId="15" xfId="0" applyFont="1" applyFill="1" applyBorder="1" applyAlignment="1">
      <alignment horizontal="center"/>
    </xf>
    <xf numFmtId="10" fontId="1" fillId="2" borderId="16" xfId="0" applyNumberFormat="1" applyFont="1" applyFill="1" applyBorder="1" applyAlignment="1">
      <alignment horizontal="center"/>
    </xf>
    <xf numFmtId="10" fontId="1" fillId="2" borderId="19" xfId="0" applyNumberFormat="1" applyFont="1" applyFill="1" applyBorder="1" applyAlignment="1">
      <alignment horizontal="center"/>
    </xf>
    <xf numFmtId="10" fontId="1" fillId="4" borderId="15" xfId="0" applyNumberFormat="1" applyFont="1" applyFill="1" applyBorder="1" applyAlignment="1">
      <alignment horizontal="center"/>
    </xf>
    <xf numFmtId="10" fontId="1" fillId="2" borderId="15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6" fillId="2" borderId="21" xfId="0" applyFont="1" applyFill="1" applyBorder="1"/>
    <xf numFmtId="0" fontId="1" fillId="2" borderId="22" xfId="0" applyFont="1" applyFill="1" applyBorder="1" applyAlignment="1">
      <alignment horizontal="left" wrapText="1"/>
    </xf>
    <xf numFmtId="3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right"/>
    </xf>
    <xf numFmtId="0" fontId="1" fillId="4" borderId="22" xfId="0" applyFont="1" applyFill="1" applyBorder="1"/>
    <xf numFmtId="0" fontId="1" fillId="2" borderId="24" xfId="0" applyFont="1" applyFill="1" applyBorder="1" applyAlignment="1">
      <alignment horizontal="center" wrapText="1"/>
    </xf>
    <xf numFmtId="0" fontId="5" fillId="0" borderId="0" xfId="0" applyFont="1" applyBorder="1"/>
    <xf numFmtId="0" fontId="1" fillId="4" borderId="25" xfId="0" applyFont="1" applyFill="1" applyBorder="1"/>
    <xf numFmtId="0" fontId="1" fillId="2" borderId="26" xfId="0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Fill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0" fillId="3" borderId="27" xfId="0" applyNumberFormat="1" applyFill="1" applyBorder="1" applyProtection="1">
      <protection locked="0"/>
    </xf>
    <xf numFmtId="0" fontId="1" fillId="2" borderId="28" xfId="0" applyFont="1" applyFill="1" applyBorder="1" applyAlignment="1">
      <alignment horizontal="center" wrapText="1"/>
    </xf>
    <xf numFmtId="0" fontId="0" fillId="4" borderId="28" xfId="0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4" borderId="17" xfId="0" applyFont="1" applyFill="1" applyBorder="1"/>
    <xf numFmtId="3" fontId="0" fillId="2" borderId="30" xfId="0" applyNumberFormat="1" applyFill="1" applyBorder="1" applyAlignment="1">
      <alignment horizontal="center"/>
    </xf>
    <xf numFmtId="0" fontId="18" fillId="2" borderId="0" xfId="1" applyFont="1" applyFill="1" applyAlignment="1" applyProtection="1">
      <protection locked="0"/>
    </xf>
    <xf numFmtId="0" fontId="19" fillId="2" borderId="0" xfId="0" applyFont="1" applyFill="1" applyProtection="1">
      <protection locked="0"/>
    </xf>
    <xf numFmtId="0" fontId="1" fillId="2" borderId="0" xfId="0" applyFont="1" applyFill="1"/>
    <xf numFmtId="0" fontId="20" fillId="2" borderId="0" xfId="0" applyFont="1" applyFill="1"/>
    <xf numFmtId="0" fontId="15" fillId="2" borderId="0" xfId="1" applyFill="1" applyAlignment="1" applyProtection="1"/>
    <xf numFmtId="0" fontId="1" fillId="5" borderId="0" xfId="0" applyFont="1" applyFill="1"/>
    <xf numFmtId="164" fontId="0" fillId="3" borderId="13" xfId="0" applyNumberFormat="1" applyFill="1" applyBorder="1"/>
    <xf numFmtId="164" fontId="0" fillId="2" borderId="13" xfId="0" applyNumberFormat="1" applyFill="1" applyBorder="1"/>
    <xf numFmtId="164" fontId="0" fillId="2" borderId="19" xfId="0" applyNumberFormat="1" applyFill="1" applyBorder="1"/>
    <xf numFmtId="0" fontId="21" fillId="2" borderId="0" xfId="0" applyFont="1" applyFill="1"/>
    <xf numFmtId="164" fontId="0" fillId="3" borderId="2" xfId="0" applyNumberFormat="1" applyFill="1" applyBorder="1"/>
    <xf numFmtId="164" fontId="0" fillId="2" borderId="31" xfId="0" applyNumberFormat="1" applyFill="1" applyBorder="1"/>
    <xf numFmtId="0" fontId="22" fillId="0" borderId="0" xfId="0" applyFont="1"/>
    <xf numFmtId="0" fontId="23" fillId="2" borderId="6" xfId="0" applyFont="1" applyFill="1" applyBorder="1"/>
    <xf numFmtId="0" fontId="23" fillId="2" borderId="7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 wrapText="1"/>
    </xf>
    <xf numFmtId="0" fontId="23" fillId="2" borderId="8" xfId="0" applyFont="1" applyFill="1" applyBorder="1"/>
    <xf numFmtId="0" fontId="23" fillId="2" borderId="9" xfId="0" applyFont="1" applyFill="1" applyBorder="1"/>
    <xf numFmtId="0" fontId="23" fillId="2" borderId="10" xfId="0" applyFont="1" applyFill="1" applyBorder="1"/>
    <xf numFmtId="38" fontId="23" fillId="2" borderId="19" xfId="0" applyNumberFormat="1" applyFont="1" applyFill="1" applyBorder="1"/>
    <xf numFmtId="0" fontId="23" fillId="2" borderId="15" xfId="0" applyFont="1" applyFill="1" applyBorder="1" applyAlignment="1">
      <alignment horizontal="center"/>
    </xf>
    <xf numFmtId="0" fontId="23" fillId="2" borderId="21" xfId="0" applyFont="1" applyFill="1" applyBorder="1"/>
    <xf numFmtId="0" fontId="23" fillId="2" borderId="11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15" xfId="0" applyFont="1" applyFill="1" applyBorder="1" applyAlignment="1">
      <alignment horizontal="center" wrapText="1"/>
    </xf>
    <xf numFmtId="38" fontId="23" fillId="2" borderId="15" xfId="0" applyNumberFormat="1" applyFont="1" applyFill="1" applyBorder="1" applyAlignment="1">
      <alignment horizontal="center" wrapText="1"/>
    </xf>
    <xf numFmtId="0" fontId="23" fillId="2" borderId="22" xfId="0" applyFont="1" applyFill="1" applyBorder="1" applyAlignment="1">
      <alignment horizontal="left" wrapText="1"/>
    </xf>
    <xf numFmtId="3" fontId="23" fillId="2" borderId="11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center"/>
    </xf>
    <xf numFmtId="3" fontId="24" fillId="3" borderId="2" xfId="0" applyNumberFormat="1" applyFont="1" applyFill="1" applyBorder="1" applyProtection="1">
      <protection locked="0"/>
    </xf>
    <xf numFmtId="3" fontId="24" fillId="2" borderId="2" xfId="0" applyNumberFormat="1" applyFont="1" applyFill="1" applyBorder="1" applyProtection="1">
      <protection locked="0"/>
    </xf>
    <xf numFmtId="3" fontId="24" fillId="2" borderId="15" xfId="0" applyNumberFormat="1" applyFont="1" applyFill="1" applyBorder="1"/>
    <xf numFmtId="38" fontId="24" fillId="2" borderId="16" xfId="0" applyNumberFormat="1" applyFont="1" applyFill="1" applyBorder="1"/>
    <xf numFmtId="10" fontId="23" fillId="2" borderId="16" xfId="0" applyNumberFormat="1" applyFont="1" applyFill="1" applyBorder="1" applyAlignment="1">
      <alignment horizontal="center"/>
    </xf>
    <xf numFmtId="3" fontId="23" fillId="2" borderId="22" xfId="0" applyNumberFormat="1" applyFont="1" applyFill="1" applyBorder="1" applyAlignment="1">
      <alignment horizontal="right"/>
    </xf>
    <xf numFmtId="3" fontId="23" fillId="2" borderId="12" xfId="0" applyNumberFormat="1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center"/>
    </xf>
    <xf numFmtId="3" fontId="24" fillId="3" borderId="18" xfId="0" applyNumberFormat="1" applyFont="1" applyFill="1" applyBorder="1" applyProtection="1">
      <protection locked="0"/>
    </xf>
    <xf numFmtId="3" fontId="24" fillId="2" borderId="18" xfId="0" applyNumberFormat="1" applyFont="1" applyFill="1" applyBorder="1" applyProtection="1">
      <protection locked="0"/>
    </xf>
    <xf numFmtId="3" fontId="23" fillId="2" borderId="23" xfId="0" applyNumberFormat="1" applyFont="1" applyFill="1" applyBorder="1" applyAlignment="1">
      <alignment horizontal="right"/>
    </xf>
    <xf numFmtId="0" fontId="23" fillId="2" borderId="11" xfId="0" applyFont="1" applyFill="1" applyBorder="1" applyAlignment="1">
      <alignment horizontal="right"/>
    </xf>
    <xf numFmtId="164" fontId="24" fillId="3" borderId="13" xfId="0" applyNumberFormat="1" applyFont="1" applyFill="1" applyBorder="1"/>
    <xf numFmtId="164" fontId="24" fillId="2" borderId="13" xfId="0" applyNumberFormat="1" applyFont="1" applyFill="1" applyBorder="1"/>
    <xf numFmtId="38" fontId="24" fillId="2" borderId="19" xfId="0" applyNumberFormat="1" applyFont="1" applyFill="1" applyBorder="1"/>
    <xf numFmtId="10" fontId="23" fillId="2" borderId="19" xfId="0" applyNumberFormat="1" applyFont="1" applyFill="1" applyBorder="1" applyAlignment="1">
      <alignment horizontal="center"/>
    </xf>
    <xf numFmtId="0" fontId="23" fillId="2" borderId="22" xfId="0" applyFont="1" applyFill="1" applyBorder="1" applyAlignment="1">
      <alignment horizontal="right"/>
    </xf>
    <xf numFmtId="0" fontId="23" fillId="4" borderId="11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/>
    </xf>
    <xf numFmtId="3" fontId="24" fillId="4" borderId="13" xfId="0" applyNumberFormat="1" applyFont="1" applyFill="1" applyBorder="1"/>
    <xf numFmtId="0" fontId="24" fillId="4" borderId="13" xfId="0" applyFont="1" applyFill="1" applyBorder="1"/>
    <xf numFmtId="3" fontId="24" fillId="4" borderId="15" xfId="0" applyNumberFormat="1" applyFont="1" applyFill="1" applyBorder="1"/>
    <xf numFmtId="38" fontId="24" fillId="4" borderId="15" xfId="0" applyNumberFormat="1" applyFont="1" applyFill="1" applyBorder="1"/>
    <xf numFmtId="10" fontId="23" fillId="4" borderId="15" xfId="0" applyNumberFormat="1" applyFont="1" applyFill="1" applyBorder="1" applyAlignment="1">
      <alignment horizontal="center"/>
    </xf>
    <xf numFmtId="0" fontId="23" fillId="4" borderId="22" xfId="0" applyFont="1" applyFill="1" applyBorder="1" applyAlignment="1">
      <alignment horizontal="right"/>
    </xf>
    <xf numFmtId="0" fontId="23" fillId="2" borderId="11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3" fontId="24" fillId="3" borderId="2" xfId="0" applyNumberFormat="1" applyFont="1" applyFill="1" applyBorder="1" applyProtection="1"/>
    <xf numFmtId="3" fontId="24" fillId="2" borderId="2" xfId="0" applyNumberFormat="1" applyFont="1" applyFill="1" applyBorder="1"/>
    <xf numFmtId="0" fontId="24" fillId="2" borderId="2" xfId="0" applyFont="1" applyFill="1" applyBorder="1"/>
    <xf numFmtId="38" fontId="24" fillId="2" borderId="15" xfId="0" applyNumberFormat="1" applyFont="1" applyFill="1" applyBorder="1"/>
    <xf numFmtId="10" fontId="23" fillId="2" borderId="15" xfId="0" applyNumberFormat="1" applyFont="1" applyFill="1" applyBorder="1" applyAlignment="1">
      <alignment horizontal="center"/>
    </xf>
    <xf numFmtId="0" fontId="23" fillId="2" borderId="22" xfId="0" applyFont="1" applyFill="1" applyBorder="1" applyAlignment="1">
      <alignment horizontal="left"/>
    </xf>
    <xf numFmtId="0" fontId="23" fillId="2" borderId="12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right"/>
    </xf>
    <xf numFmtId="0" fontId="23" fillId="4" borderId="11" xfId="0" applyFont="1" applyFill="1" applyBorder="1"/>
    <xf numFmtId="3" fontId="24" fillId="4" borderId="2" xfId="0" applyNumberFormat="1" applyFont="1" applyFill="1" applyBorder="1"/>
    <xf numFmtId="0" fontId="24" fillId="4" borderId="2" xfId="0" applyFont="1" applyFill="1" applyBorder="1"/>
    <xf numFmtId="0" fontId="23" fillId="4" borderId="22" xfId="0" applyFont="1" applyFill="1" applyBorder="1"/>
    <xf numFmtId="3" fontId="24" fillId="2" borderId="30" xfId="0" applyNumberFormat="1" applyFont="1" applyFill="1" applyBorder="1" applyAlignment="1">
      <alignment horizontal="center"/>
    </xf>
    <xf numFmtId="165" fontId="24" fillId="3" borderId="13" xfId="0" applyNumberFormat="1" applyFont="1" applyFill="1" applyBorder="1"/>
    <xf numFmtId="165" fontId="24" fillId="2" borderId="31" xfId="0" applyNumberFormat="1" applyFont="1" applyFill="1" applyBorder="1"/>
    <xf numFmtId="0" fontId="23" fillId="2" borderId="1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right"/>
    </xf>
    <xf numFmtId="0" fontId="23" fillId="4" borderId="15" xfId="0" applyFont="1" applyFill="1" applyBorder="1"/>
    <xf numFmtId="0" fontId="24" fillId="4" borderId="32" xfId="0" applyFont="1" applyFill="1" applyBorder="1" applyAlignment="1">
      <alignment horizontal="center"/>
    </xf>
    <xf numFmtId="0" fontId="23" fillId="4" borderId="15" xfId="0" applyFont="1" applyFill="1" applyBorder="1" applyAlignment="1">
      <alignment horizontal="center"/>
    </xf>
    <xf numFmtId="0" fontId="23" fillId="4" borderId="25" xfId="0" applyFont="1" applyFill="1" applyBorder="1"/>
    <xf numFmtId="0" fontId="23" fillId="2" borderId="17" xfId="0" applyFont="1" applyFill="1" applyBorder="1" applyAlignment="1">
      <alignment horizontal="center" wrapText="1"/>
    </xf>
    <xf numFmtId="0" fontId="23" fillId="2" borderId="28" xfId="0" applyFont="1" applyFill="1" applyBorder="1" applyAlignment="1">
      <alignment horizontal="center" wrapText="1"/>
    </xf>
    <xf numFmtId="3" fontId="23" fillId="3" borderId="14" xfId="0" applyNumberFormat="1" applyFont="1" applyFill="1" applyBorder="1" applyAlignment="1">
      <alignment wrapText="1"/>
    </xf>
    <xf numFmtId="3" fontId="23" fillId="2" borderId="14" xfId="0" applyNumberFormat="1" applyFont="1" applyFill="1" applyBorder="1" applyAlignment="1">
      <alignment wrapText="1"/>
    </xf>
    <xf numFmtId="3" fontId="23" fillId="2" borderId="17" xfId="0" applyNumberFormat="1" applyFont="1" applyFill="1" applyBorder="1"/>
    <xf numFmtId="38" fontId="23" fillId="2" borderId="14" xfId="0" applyNumberFormat="1" applyFont="1" applyFill="1" applyBorder="1"/>
    <xf numFmtId="0" fontId="23" fillId="2" borderId="24" xfId="0" applyFont="1" applyFill="1" applyBorder="1" applyAlignment="1">
      <alignment horizontal="center" wrapText="1"/>
    </xf>
    <xf numFmtId="10" fontId="23" fillId="2" borderId="17" xfId="0" applyNumberFormat="1" applyFont="1" applyFill="1" applyBorder="1" applyAlignment="1">
      <alignment horizontal="center" wrapText="1"/>
    </xf>
    <xf numFmtId="0" fontId="20" fillId="0" borderId="0" xfId="0" applyFont="1"/>
  </cellXfs>
  <cellStyles count="2">
    <cellStyle name="Hyperlink" xfId="1" builtinId="8"/>
    <cellStyle name="Normal" xfId="0" builtinId="0"/>
  </cellStyles>
  <dxfs count="10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barker@esc12.net" TargetMode="External"/><Relationship Id="rId2" Type="http://schemas.openxmlformats.org/officeDocument/2006/relationships/hyperlink" Target="http://www.tea.state.tx.us/school.finance/audit/resguide13/new/new.pdf" TargetMode="External"/><Relationship Id="rId1" Type="http://schemas.openxmlformats.org/officeDocument/2006/relationships/hyperlink" Target="http://www.seco.cpa.state.tx.u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brown@esc12.net" TargetMode="External"/><Relationship Id="rId4" Type="http://schemas.openxmlformats.org/officeDocument/2006/relationships/hyperlink" Target="mailto:wbrewto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A52" sqref="A52"/>
    </sheetView>
  </sheetViews>
  <sheetFormatPr defaultRowHeight="12.75" x14ac:dyDescent="0.2"/>
  <cols>
    <col min="1" max="1" width="7.28515625" customWidth="1"/>
    <col min="2" max="2" width="6.28515625" customWidth="1"/>
    <col min="8" max="8" width="7" customWidth="1"/>
    <col min="9" max="9" width="5" customWidth="1"/>
    <col min="15" max="15" width="28.7109375" customWidth="1"/>
  </cols>
  <sheetData>
    <row r="1" spans="1:19" ht="15.75" x14ac:dyDescent="0.25">
      <c r="A1" s="65"/>
      <c r="B1" s="65"/>
      <c r="C1" s="65"/>
      <c r="D1" s="65"/>
      <c r="E1" s="65"/>
      <c r="F1" s="66" t="s">
        <v>44</v>
      </c>
      <c r="G1" s="65"/>
      <c r="H1" s="65"/>
      <c r="I1" s="65"/>
      <c r="J1" s="65"/>
      <c r="K1" s="65"/>
      <c r="L1" s="65"/>
      <c r="M1" s="65"/>
      <c r="N1" s="65"/>
      <c r="O1" s="65"/>
      <c r="P1" s="63"/>
      <c r="Q1" s="63"/>
      <c r="R1" s="63"/>
      <c r="S1" s="63"/>
    </row>
    <row r="2" spans="1:19" ht="12" customHeight="1" x14ac:dyDescent="0.25">
      <c r="A2" s="65"/>
      <c r="B2" s="65"/>
      <c r="C2" s="65"/>
      <c r="D2" s="6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3"/>
      <c r="Q2" s="63"/>
      <c r="R2" s="63"/>
      <c r="S2" s="63"/>
    </row>
    <row r="3" spans="1:19" s="62" customFormat="1" ht="14.25" x14ac:dyDescent="0.2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4"/>
      <c r="Q3" s="64"/>
      <c r="R3" s="64"/>
      <c r="S3" s="64"/>
    </row>
    <row r="4" spans="1:19" s="62" customFormat="1" ht="14.25" x14ac:dyDescent="0.2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4"/>
      <c r="Q4" s="64"/>
      <c r="R4" s="64"/>
      <c r="S4" s="64"/>
    </row>
    <row r="5" spans="1:19" s="70" customFormat="1" ht="14.25" x14ac:dyDescent="0.2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</row>
    <row r="6" spans="1:19" s="70" customFormat="1" ht="14.25" x14ac:dyDescent="0.2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69"/>
      <c r="R6" s="69"/>
      <c r="S6" s="69"/>
    </row>
    <row r="7" spans="1:19" s="70" customFormat="1" ht="15" x14ac:dyDescent="0.25">
      <c r="A7" s="68" t="s">
        <v>33</v>
      </c>
      <c r="B7" s="68"/>
      <c r="C7" s="121" t="s">
        <v>34</v>
      </c>
      <c r="D7" s="122"/>
      <c r="E7" s="122"/>
      <c r="F7" s="122"/>
      <c r="G7" s="68"/>
      <c r="H7" s="68"/>
      <c r="I7" s="68"/>
      <c r="J7" s="68"/>
      <c r="K7" s="68"/>
      <c r="L7" s="68"/>
      <c r="M7" s="68"/>
      <c r="N7" s="68"/>
      <c r="O7" s="68"/>
      <c r="P7" s="69"/>
      <c r="Q7" s="69"/>
      <c r="R7" s="69"/>
      <c r="S7" s="69"/>
    </row>
    <row r="8" spans="1:19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3"/>
      <c r="Q8" s="63"/>
      <c r="R8" s="63"/>
      <c r="S8" s="63"/>
    </row>
    <row r="9" spans="1:19" s="70" customFormat="1" ht="14.25" x14ac:dyDescent="0.2">
      <c r="A9" s="68" t="s">
        <v>49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9"/>
      <c r="R9" s="69"/>
      <c r="S9" s="69"/>
    </row>
    <row r="10" spans="1:19" s="70" customFormat="1" ht="14.25" x14ac:dyDescent="0.2">
      <c r="A10" s="68" t="s">
        <v>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9"/>
      <c r="R10" s="69"/>
      <c r="S10" s="69"/>
    </row>
    <row r="11" spans="1:19" s="70" customFormat="1" ht="14.25" x14ac:dyDescent="0.2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69"/>
      <c r="R11" s="69"/>
      <c r="S11" s="69"/>
    </row>
    <row r="12" spans="1:19" s="70" customFormat="1" ht="15" x14ac:dyDescent="0.25">
      <c r="A12" s="68" t="s">
        <v>25</v>
      </c>
      <c r="B12" s="68"/>
      <c r="C12" s="68"/>
      <c r="D12" s="68"/>
      <c r="E12" s="68"/>
      <c r="F12" s="68"/>
      <c r="G12" s="73"/>
      <c r="H12" s="73"/>
      <c r="I12" s="73"/>
      <c r="J12" s="73"/>
      <c r="K12" s="73"/>
      <c r="L12" s="73"/>
      <c r="M12" s="73"/>
      <c r="N12" s="73"/>
      <c r="O12" s="68"/>
      <c r="P12" s="69"/>
      <c r="Q12" s="69"/>
      <c r="R12" s="69"/>
      <c r="S12" s="69"/>
    </row>
    <row r="13" spans="1:19" s="70" customFormat="1" ht="14.25" x14ac:dyDescent="0.2">
      <c r="A13" s="71" t="s">
        <v>31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9"/>
      <c r="R13" s="69"/>
      <c r="S13" s="69"/>
    </row>
    <row r="14" spans="1:19" s="70" customFormat="1" ht="14.25" x14ac:dyDescent="0.2">
      <c r="A14" s="72" t="s">
        <v>32</v>
      </c>
      <c r="B14" s="72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9"/>
      <c r="R14" s="69"/>
      <c r="S14" s="69"/>
    </row>
    <row r="15" spans="1:19" s="70" customFormat="1" ht="15" x14ac:dyDescent="0.25">
      <c r="A15" s="68" t="s">
        <v>35</v>
      </c>
      <c r="B15" s="68"/>
      <c r="C15" s="68"/>
      <c r="D15" s="68"/>
      <c r="E15" s="68"/>
      <c r="F15" s="68"/>
      <c r="G15" s="68"/>
      <c r="H15" s="68"/>
      <c r="I15" s="68"/>
      <c r="J15" s="121" t="s">
        <v>36</v>
      </c>
      <c r="K15" s="122"/>
      <c r="L15" s="122"/>
      <c r="M15" s="122"/>
      <c r="N15" s="122"/>
      <c r="O15" s="122"/>
      <c r="P15" s="69"/>
      <c r="Q15" s="69"/>
      <c r="R15" s="69"/>
      <c r="S15" s="69"/>
    </row>
    <row r="16" spans="1:19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3"/>
      <c r="Q16" s="63"/>
      <c r="R16" s="63"/>
      <c r="S16" s="63"/>
    </row>
    <row r="17" spans="1:19" ht="14.25" x14ac:dyDescent="0.2">
      <c r="A17" s="68" t="s">
        <v>42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3"/>
      <c r="Q17" s="63"/>
      <c r="R17" s="63"/>
      <c r="S17" s="63"/>
    </row>
    <row r="18" spans="1:19" ht="14.25" x14ac:dyDescent="0.2">
      <c r="A18" s="68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3"/>
      <c r="Q18" s="63"/>
      <c r="R18" s="63"/>
      <c r="S18" s="63"/>
    </row>
    <row r="19" spans="1:19" ht="14.25" x14ac:dyDescent="0.2">
      <c r="A19" s="68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3"/>
      <c r="Q19" s="63"/>
      <c r="R19" s="63"/>
      <c r="S19" s="63"/>
    </row>
    <row r="20" spans="1:19" s="70" customFormat="1" ht="14.25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69"/>
      <c r="R20" s="69"/>
      <c r="S20" s="69"/>
    </row>
    <row r="21" spans="1:19" s="70" customFormat="1" ht="12" customHeight="1" x14ac:dyDescent="0.2">
      <c r="A21" s="68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69"/>
      <c r="R21" s="69"/>
      <c r="S21" s="69"/>
    </row>
    <row r="22" spans="1:19" s="70" customFormat="1" ht="14.25" x14ac:dyDescent="0.2">
      <c r="A22" s="68" t="s">
        <v>51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69"/>
      <c r="R22" s="69"/>
      <c r="S22" s="69"/>
    </row>
    <row r="23" spans="1:19" s="70" customFormat="1" ht="15.6" customHeight="1" x14ac:dyDescent="0.2">
      <c r="A23" s="68" t="s">
        <v>37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69"/>
      <c r="R23" s="69"/>
      <c r="S23" s="69"/>
    </row>
    <row r="24" spans="1:19" s="70" customFormat="1" ht="14.25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69"/>
      <c r="R24" s="69"/>
      <c r="S24" s="69"/>
    </row>
    <row r="25" spans="1:19" s="70" customFormat="1" ht="15" x14ac:dyDescent="0.25">
      <c r="A25" s="130" t="s">
        <v>43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69"/>
      <c r="R25" s="69"/>
      <c r="S25" s="69"/>
    </row>
    <row r="26" spans="1:19" s="70" customFormat="1" ht="15" x14ac:dyDescent="0.25">
      <c r="A26" s="130" t="s">
        <v>56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69"/>
      <c r="R26" s="69"/>
      <c r="S26" s="69"/>
    </row>
    <row r="27" spans="1:19" s="70" customFormat="1" ht="14.2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69"/>
      <c r="R27" s="69"/>
      <c r="S27" s="69"/>
    </row>
    <row r="28" spans="1:19" s="1" customFormat="1" x14ac:dyDescent="0.2">
      <c r="A28" s="124" t="s">
        <v>50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3"/>
      <c r="M28" s="123"/>
      <c r="N28" s="123"/>
      <c r="O28" s="123"/>
      <c r="P28" s="126"/>
      <c r="Q28" s="126"/>
      <c r="R28" s="126"/>
      <c r="S28" s="126"/>
    </row>
    <row r="29" spans="1:19" x14ac:dyDescent="0.2">
      <c r="A29" s="124" t="s">
        <v>46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65"/>
      <c r="M29" s="65"/>
      <c r="N29" s="65"/>
      <c r="O29" s="65"/>
    </row>
    <row r="30" spans="1:19" x14ac:dyDescent="0.2">
      <c r="A30" s="124" t="s">
        <v>40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65"/>
      <c r="M30" s="65"/>
      <c r="N30" s="65"/>
      <c r="O30" s="65"/>
    </row>
    <row r="31" spans="1:19" x14ac:dyDescent="0.2">
      <c r="A31" s="125" t="s">
        <v>38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9" ht="12.6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9" x14ac:dyDescent="0.2">
      <c r="A33" s="124" t="s">
        <v>47</v>
      </c>
      <c r="B33" s="124"/>
      <c r="C33" s="124"/>
      <c r="D33" s="124"/>
      <c r="E33" s="124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9" x14ac:dyDescent="0.2">
      <c r="A34" s="124" t="s">
        <v>41</v>
      </c>
      <c r="B34" s="124"/>
      <c r="C34" s="124"/>
      <c r="D34" s="124"/>
      <c r="E34" s="124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9" x14ac:dyDescent="0.2">
      <c r="A35" s="125" t="s">
        <v>39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9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3"/>
      <c r="Q36" s="63"/>
      <c r="R36" s="63"/>
      <c r="S36" s="63"/>
    </row>
    <row r="37" spans="1:19" x14ac:dyDescent="0.2">
      <c r="A37" s="124" t="s">
        <v>53</v>
      </c>
      <c r="B37" s="124"/>
      <c r="C37" s="124"/>
      <c r="D37" s="124"/>
      <c r="E37" s="12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3"/>
      <c r="Q37" s="63"/>
      <c r="R37" s="63"/>
      <c r="S37" s="63"/>
    </row>
    <row r="38" spans="1:19" x14ac:dyDescent="0.2">
      <c r="A38" s="124" t="s">
        <v>54</v>
      </c>
      <c r="B38" s="124"/>
      <c r="C38" s="124"/>
      <c r="D38" s="124"/>
      <c r="E38" s="12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3"/>
      <c r="Q38" s="63"/>
      <c r="R38" s="63"/>
      <c r="S38" s="63"/>
    </row>
    <row r="39" spans="1:19" x14ac:dyDescent="0.2">
      <c r="A39" s="125" t="s">
        <v>55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9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9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9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9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</sheetData>
  <sheetProtection sheet="1" objects="1" scenarios="1"/>
  <phoneticPr fontId="2" type="noConversion"/>
  <hyperlinks>
    <hyperlink ref="C7" r:id="rId1"/>
    <hyperlink ref="J15" r:id="rId2"/>
    <hyperlink ref="A31" r:id="rId3"/>
    <hyperlink ref="A35" r:id="rId4"/>
    <hyperlink ref="A39" r:id="rId5"/>
  </hyperlinks>
  <pageMargins left="0.75" right="0.75" top="1" bottom="1" header="0.5" footer="0.5"/>
  <pageSetup orientation="portrait" horizontalDpi="300" verticalDpi="300" r:id="rId6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O25" sqref="O25"/>
    </sheetView>
  </sheetViews>
  <sheetFormatPr defaultRowHeight="12.75" x14ac:dyDescent="0.2"/>
  <cols>
    <col min="1" max="1" width="11.140625" style="1" customWidth="1"/>
    <col min="2" max="2" width="1.85546875" style="2" customWidth="1"/>
    <col min="3" max="3" width="15" customWidth="1"/>
    <col min="4" max="15" width="12.7109375" customWidth="1"/>
    <col min="16" max="16" width="12.5703125" customWidth="1"/>
    <col min="17" max="17" width="11.5703125" style="85" hidden="1" customWidth="1"/>
    <col min="18" max="18" width="14.85546875" style="3" customWidth="1"/>
    <col min="19" max="19" width="12.140625" style="1" customWidth="1"/>
  </cols>
  <sheetData>
    <row r="1" spans="1:20" s="6" customFormat="1" ht="18" x14ac:dyDescent="0.25">
      <c r="A1" s="10"/>
      <c r="B1" s="7"/>
      <c r="E1" s="15"/>
      <c r="F1" s="15"/>
      <c r="G1" s="16"/>
      <c r="H1" s="76" t="s">
        <v>61</v>
      </c>
      <c r="I1" s="17"/>
      <c r="J1" s="17"/>
      <c r="K1" s="17"/>
      <c r="L1" s="8"/>
      <c r="M1" s="8"/>
      <c r="N1" s="8"/>
      <c r="Q1" s="77"/>
      <c r="R1" s="56"/>
      <c r="S1" s="10"/>
    </row>
    <row r="2" spans="1:20" s="6" customFormat="1" ht="18.75" thickBot="1" x14ac:dyDescent="0.3">
      <c r="A2" s="10"/>
      <c r="B2" s="7"/>
      <c r="E2" s="18" t="s">
        <v>62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24" thickBot="1" x14ac:dyDescent="0.3">
      <c r="A3" s="134"/>
      <c r="B3" s="135"/>
      <c r="C3" s="136" t="s">
        <v>63</v>
      </c>
      <c r="D3" s="137"/>
      <c r="E3" s="137"/>
      <c r="F3" s="137"/>
      <c r="G3" s="137" t="s">
        <v>64</v>
      </c>
      <c r="H3" s="137"/>
      <c r="I3" s="138"/>
      <c r="J3" s="137"/>
      <c r="K3" s="137"/>
      <c r="L3" s="137"/>
      <c r="M3" s="137"/>
      <c r="N3" s="137"/>
      <c r="O3" s="139"/>
      <c r="P3" s="138"/>
      <c r="Q3" s="140"/>
      <c r="R3" s="141"/>
      <c r="S3" s="142"/>
      <c r="T3" s="109"/>
    </row>
    <row r="4" spans="1:20" s="4" customFormat="1" ht="30.75" customHeight="1" x14ac:dyDescent="0.2">
      <c r="A4" s="143" t="s">
        <v>19</v>
      </c>
      <c r="B4" s="144"/>
      <c r="C4" s="136" t="s">
        <v>45</v>
      </c>
      <c r="D4" s="145" t="s">
        <v>0</v>
      </c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10</v>
      </c>
      <c r="K4" s="145" t="s">
        <v>12</v>
      </c>
      <c r="L4" s="145" t="s">
        <v>13</v>
      </c>
      <c r="M4" s="145" t="s">
        <v>14</v>
      </c>
      <c r="N4" s="145" t="s">
        <v>15</v>
      </c>
      <c r="O4" s="145" t="s">
        <v>16</v>
      </c>
      <c r="P4" s="146" t="s">
        <v>17</v>
      </c>
      <c r="Q4" s="147"/>
      <c r="R4" s="146" t="s">
        <v>65</v>
      </c>
      <c r="S4" s="148" t="s">
        <v>19</v>
      </c>
      <c r="T4" s="110"/>
    </row>
    <row r="5" spans="1:20" s="5" customFormat="1" ht="13.5" thickBot="1" x14ac:dyDescent="0.25">
      <c r="A5" s="149" t="s">
        <v>11</v>
      </c>
      <c r="B5" s="150"/>
      <c r="C5" s="151">
        <v>186454</v>
      </c>
      <c r="D5" s="152">
        <v>18056</v>
      </c>
      <c r="E5" s="152">
        <v>25503</v>
      </c>
      <c r="F5" s="152">
        <v>17944</v>
      </c>
      <c r="G5" s="152">
        <v>14398</v>
      </c>
      <c r="H5" s="152">
        <v>12360</v>
      </c>
      <c r="I5" s="152">
        <v>12948</v>
      </c>
      <c r="J5" s="152">
        <v>15125</v>
      </c>
      <c r="K5" s="152">
        <v>13151</v>
      </c>
      <c r="L5" s="152">
        <v>17514</v>
      </c>
      <c r="M5" s="152">
        <v>22165</v>
      </c>
      <c r="N5" s="152">
        <v>12808</v>
      </c>
      <c r="O5" s="152">
        <v>24333</v>
      </c>
      <c r="P5" s="153">
        <f>SUM(D5:O5)</f>
        <v>206305</v>
      </c>
      <c r="Q5" s="154">
        <f>P5-C5</f>
        <v>19851</v>
      </c>
      <c r="R5" s="155">
        <f>IF(O5&gt;0,(Q5/C5),"")</f>
        <v>0.10646593797934074</v>
      </c>
      <c r="S5" s="156" t="s">
        <v>11</v>
      </c>
      <c r="T5" s="111"/>
    </row>
    <row r="6" spans="1:20" s="5" customFormat="1" ht="14.25" thickTop="1" thickBot="1" x14ac:dyDescent="0.25">
      <c r="A6" s="157"/>
      <c r="B6" s="158" t="s">
        <v>8</v>
      </c>
      <c r="C6" s="159">
        <v>18746</v>
      </c>
      <c r="D6" s="160">
        <v>1831</v>
      </c>
      <c r="E6" s="160">
        <v>2375</v>
      </c>
      <c r="F6" s="160">
        <v>1828</v>
      </c>
      <c r="G6" s="160">
        <v>1523</v>
      </c>
      <c r="H6" s="160">
        <v>1225</v>
      </c>
      <c r="I6" s="160">
        <v>1504</v>
      </c>
      <c r="J6" s="160">
        <v>1505</v>
      </c>
      <c r="K6" s="160">
        <v>1510</v>
      </c>
      <c r="L6" s="160">
        <v>1818</v>
      </c>
      <c r="M6" s="160">
        <v>2179</v>
      </c>
      <c r="N6" s="160">
        <v>1582</v>
      </c>
      <c r="O6" s="160">
        <v>2297</v>
      </c>
      <c r="P6" s="153">
        <f>SUM(D6:O6)</f>
        <v>21177</v>
      </c>
      <c r="Q6" s="154">
        <f>P6-C6</f>
        <v>2431</v>
      </c>
      <c r="R6" s="155">
        <f>IF(O6&gt;0,(Q6/C6),"")</f>
        <v>0.12968099861303745</v>
      </c>
      <c r="S6" s="161" t="s">
        <v>6</v>
      </c>
      <c r="T6" s="111"/>
    </row>
    <row r="7" spans="1:20" ht="13.5" thickTop="1" x14ac:dyDescent="0.2">
      <c r="A7" s="162" t="s">
        <v>18</v>
      </c>
      <c r="B7" s="150" t="s">
        <v>8</v>
      </c>
      <c r="C7" s="163">
        <v>0.10130318052371168</v>
      </c>
      <c r="D7" s="164">
        <f>IF(D5&gt;0,D6/D5,"")</f>
        <v>0.10140673460345591</v>
      </c>
      <c r="E7" s="164">
        <f t="shared" ref="E7:O7" si="0">IF(E5&gt;0,E6/E5,"")</f>
        <v>9.3126298866799989E-2</v>
      </c>
      <c r="F7" s="164">
        <f t="shared" si="0"/>
        <v>0.10187249219794918</v>
      </c>
      <c r="G7" s="164">
        <f t="shared" si="0"/>
        <v>0.10577858035838311</v>
      </c>
      <c r="H7" s="164">
        <f t="shared" si="0"/>
        <v>9.9110032362459549E-2</v>
      </c>
      <c r="I7" s="164">
        <f t="shared" si="0"/>
        <v>0.11615693543404387</v>
      </c>
      <c r="J7" s="164">
        <f t="shared" si="0"/>
        <v>9.950413223140496E-2</v>
      </c>
      <c r="K7" s="164">
        <f t="shared" si="0"/>
        <v>0.11482016576686184</v>
      </c>
      <c r="L7" s="164">
        <f t="shared" si="0"/>
        <v>0.10380267214799589</v>
      </c>
      <c r="M7" s="164">
        <f t="shared" si="0"/>
        <v>9.8308143469433798E-2</v>
      </c>
      <c r="N7" s="164">
        <f>IF(N5&gt;0,N6/N5,"")</f>
        <v>0.12351655215490319</v>
      </c>
      <c r="O7" s="164">
        <f t="shared" si="0"/>
        <v>9.4398553404841157E-2</v>
      </c>
      <c r="P7" s="153">
        <f>SUM(D7:O7)</f>
        <v>1.2518012929985325</v>
      </c>
      <c r="Q7" s="165"/>
      <c r="R7" s="166"/>
      <c r="S7" s="167" t="s">
        <v>18</v>
      </c>
      <c r="T7" s="112"/>
    </row>
    <row r="8" spans="1:20" x14ac:dyDescent="0.2">
      <c r="A8" s="168"/>
      <c r="B8" s="169"/>
      <c r="C8" s="170"/>
      <c r="D8" s="170"/>
      <c r="E8" s="170"/>
      <c r="F8" s="170"/>
      <c r="G8" s="170"/>
      <c r="H8" s="170"/>
      <c r="I8" s="170"/>
      <c r="J8" s="170"/>
      <c r="K8" s="171"/>
      <c r="L8" s="170"/>
      <c r="M8" s="171"/>
      <c r="N8" s="171"/>
      <c r="O8" s="171"/>
      <c r="P8" s="172"/>
      <c r="Q8" s="173"/>
      <c r="R8" s="174"/>
      <c r="S8" s="175"/>
      <c r="T8" s="112"/>
    </row>
    <row r="9" spans="1:20" x14ac:dyDescent="0.2">
      <c r="A9" s="176" t="s">
        <v>20</v>
      </c>
      <c r="B9" s="177"/>
      <c r="C9" s="178"/>
      <c r="D9" s="179"/>
      <c r="E9" s="179"/>
      <c r="F9" s="179"/>
      <c r="G9" s="179"/>
      <c r="H9" s="179"/>
      <c r="I9" s="179"/>
      <c r="J9" s="179"/>
      <c r="K9" s="180"/>
      <c r="L9" s="179"/>
      <c r="M9" s="180"/>
      <c r="N9" s="180"/>
      <c r="O9" s="180"/>
      <c r="P9" s="153"/>
      <c r="Q9" s="181"/>
      <c r="R9" s="182"/>
      <c r="S9" s="183" t="s">
        <v>20</v>
      </c>
      <c r="T9" s="112"/>
    </row>
    <row r="10" spans="1:20" ht="13.5" thickBot="1" x14ac:dyDescent="0.25">
      <c r="A10" s="162" t="s">
        <v>7</v>
      </c>
      <c r="B10" s="177"/>
      <c r="C10" s="151">
        <v>1729</v>
      </c>
      <c r="D10" s="152">
        <v>6</v>
      </c>
      <c r="E10" s="152">
        <v>21</v>
      </c>
      <c r="F10" s="152">
        <v>21</v>
      </c>
      <c r="G10" s="152">
        <v>63</v>
      </c>
      <c r="H10" s="152">
        <v>382</v>
      </c>
      <c r="I10" s="152">
        <v>479</v>
      </c>
      <c r="J10" s="152">
        <v>685</v>
      </c>
      <c r="K10" s="152">
        <v>325</v>
      </c>
      <c r="L10" s="152">
        <v>71</v>
      </c>
      <c r="M10" s="152">
        <v>20</v>
      </c>
      <c r="N10" s="152">
        <v>7</v>
      </c>
      <c r="O10" s="152">
        <v>1</v>
      </c>
      <c r="P10" s="153">
        <f t="shared" ref="P10:P12" si="1">SUM(D10:O10)</f>
        <v>2081</v>
      </c>
      <c r="Q10" s="154">
        <f>P10-C10</f>
        <v>352</v>
      </c>
      <c r="R10" s="155">
        <f>IF(O10&gt;0,(Q10/C10),"")</f>
        <v>0.20358588779641412</v>
      </c>
      <c r="S10" s="167" t="s">
        <v>7</v>
      </c>
      <c r="T10" s="112"/>
    </row>
    <row r="11" spans="1:20" ht="14.25" thickTop="1" thickBot="1" x14ac:dyDescent="0.25">
      <c r="A11" s="184" t="s">
        <v>6</v>
      </c>
      <c r="B11" s="185" t="s">
        <v>8</v>
      </c>
      <c r="C11" s="159">
        <v>1791</v>
      </c>
      <c r="D11" s="160">
        <v>63</v>
      </c>
      <c r="E11" s="160">
        <v>74</v>
      </c>
      <c r="F11" s="160">
        <v>72</v>
      </c>
      <c r="G11" s="160">
        <v>118</v>
      </c>
      <c r="H11" s="160">
        <v>536</v>
      </c>
      <c r="I11" s="160">
        <v>441</v>
      </c>
      <c r="J11" s="160">
        <v>612</v>
      </c>
      <c r="K11" s="160">
        <v>327</v>
      </c>
      <c r="L11" s="160">
        <v>135</v>
      </c>
      <c r="M11" s="160">
        <v>93</v>
      </c>
      <c r="N11" s="160">
        <v>82</v>
      </c>
      <c r="O11" s="160">
        <v>77</v>
      </c>
      <c r="P11" s="153">
        <f t="shared" si="1"/>
        <v>2630</v>
      </c>
      <c r="Q11" s="154">
        <f>P11-C11</f>
        <v>839</v>
      </c>
      <c r="R11" s="155">
        <f>IF(O11&gt;0,(Q11/C11),"")</f>
        <v>0.46845337800111669</v>
      </c>
      <c r="S11" s="186" t="s">
        <v>6</v>
      </c>
      <c r="T11" s="112"/>
    </row>
    <row r="12" spans="1:20" ht="13.5" thickTop="1" x14ac:dyDescent="0.2">
      <c r="A12" s="162" t="s">
        <v>18</v>
      </c>
      <c r="B12" s="150" t="s">
        <v>8</v>
      </c>
      <c r="C12" s="163">
        <v>2.8261744573335137</v>
      </c>
      <c r="D12" s="164">
        <f>IF(D10&gt;0,D11/D10,"")</f>
        <v>10.5</v>
      </c>
      <c r="E12" s="164">
        <f t="shared" ref="E12:O12" si="2">IF(E10&gt;0,E11/E10,"")</f>
        <v>3.5238095238095237</v>
      </c>
      <c r="F12" s="164">
        <f t="shared" si="2"/>
        <v>3.4285714285714284</v>
      </c>
      <c r="G12" s="164">
        <f t="shared" si="2"/>
        <v>1.873015873015873</v>
      </c>
      <c r="H12" s="164">
        <f t="shared" si="2"/>
        <v>1.4031413612565444</v>
      </c>
      <c r="I12" s="164">
        <f t="shared" si="2"/>
        <v>0.92066805845511479</v>
      </c>
      <c r="J12" s="164">
        <f t="shared" si="2"/>
        <v>0.89343065693430657</v>
      </c>
      <c r="K12" s="164">
        <f t="shared" si="2"/>
        <v>1.0061538461538462</v>
      </c>
      <c r="L12" s="164">
        <f t="shared" si="2"/>
        <v>1.9014084507042253</v>
      </c>
      <c r="M12" s="164">
        <f t="shared" si="2"/>
        <v>4.6500000000000004</v>
      </c>
      <c r="N12" s="164">
        <f t="shared" si="2"/>
        <v>11.714285714285714</v>
      </c>
      <c r="O12" s="164">
        <f t="shared" si="2"/>
        <v>77</v>
      </c>
      <c r="P12" s="153">
        <f t="shared" si="1"/>
        <v>118.81448491318658</v>
      </c>
      <c r="Q12" s="165"/>
      <c r="R12" s="166"/>
      <c r="S12" s="167" t="s">
        <v>18</v>
      </c>
      <c r="T12" s="112"/>
    </row>
    <row r="13" spans="1:20" x14ac:dyDescent="0.2">
      <c r="A13" s="187"/>
      <c r="B13" s="169"/>
      <c r="C13" s="188"/>
      <c r="D13" s="188"/>
      <c r="E13" s="188"/>
      <c r="F13" s="188"/>
      <c r="G13" s="188"/>
      <c r="H13" s="188"/>
      <c r="I13" s="188"/>
      <c r="J13" s="188"/>
      <c r="K13" s="189"/>
      <c r="L13" s="188"/>
      <c r="M13" s="189"/>
      <c r="N13" s="189"/>
      <c r="O13" s="189"/>
      <c r="P13" s="172"/>
      <c r="Q13" s="173"/>
      <c r="R13" s="174"/>
      <c r="S13" s="190"/>
      <c r="T13" s="112"/>
    </row>
    <row r="14" spans="1:20" x14ac:dyDescent="0.2">
      <c r="A14" s="176" t="s">
        <v>21</v>
      </c>
      <c r="B14" s="177"/>
      <c r="C14" s="178"/>
      <c r="D14" s="179"/>
      <c r="E14" s="179"/>
      <c r="F14" s="179"/>
      <c r="G14" s="179"/>
      <c r="H14" s="179"/>
      <c r="I14" s="179"/>
      <c r="J14" s="179"/>
      <c r="K14" s="180"/>
      <c r="L14" s="179"/>
      <c r="M14" s="180"/>
      <c r="N14" s="180"/>
      <c r="O14" s="180"/>
      <c r="P14" s="153"/>
      <c r="Q14" s="181"/>
      <c r="R14" s="182"/>
      <c r="S14" s="183" t="s">
        <v>21</v>
      </c>
      <c r="T14" s="112"/>
    </row>
    <row r="15" spans="1:20" ht="13.5" thickBot="1" x14ac:dyDescent="0.25">
      <c r="A15" s="162" t="s">
        <v>9</v>
      </c>
      <c r="B15" s="177"/>
      <c r="C15" s="151">
        <v>272600</v>
      </c>
      <c r="D15" s="152">
        <v>7600</v>
      </c>
      <c r="E15" s="152">
        <v>41300</v>
      </c>
      <c r="F15" s="152">
        <v>33300</v>
      </c>
      <c r="G15" s="152">
        <v>27300</v>
      </c>
      <c r="H15" s="152">
        <v>15700</v>
      </c>
      <c r="I15" s="152">
        <v>28300</v>
      </c>
      <c r="J15" s="152">
        <v>27700</v>
      </c>
      <c r="K15" s="152">
        <v>32700</v>
      </c>
      <c r="L15" s="152">
        <v>31000</v>
      </c>
      <c r="M15" s="152">
        <v>41700</v>
      </c>
      <c r="N15" s="152">
        <v>11800</v>
      </c>
      <c r="O15" s="152">
        <v>5400</v>
      </c>
      <c r="P15" s="153">
        <f>SUM(D15:O15)</f>
        <v>303800</v>
      </c>
      <c r="Q15" s="154">
        <f>P15-C15</f>
        <v>31200</v>
      </c>
      <c r="R15" s="155">
        <f>IF(O15&gt;0,(Q15/C15),"")</f>
        <v>0.1144534115920763</v>
      </c>
      <c r="S15" s="167" t="s">
        <v>9</v>
      </c>
      <c r="T15" s="112"/>
    </row>
    <row r="16" spans="1:20" ht="14.25" thickTop="1" thickBot="1" x14ac:dyDescent="0.25">
      <c r="A16" s="184" t="s">
        <v>6</v>
      </c>
      <c r="B16" s="185" t="s">
        <v>8</v>
      </c>
      <c r="C16" s="159">
        <v>2203</v>
      </c>
      <c r="D16" s="160">
        <v>70</v>
      </c>
      <c r="E16" s="160">
        <v>322</v>
      </c>
      <c r="F16" s="160">
        <v>264</v>
      </c>
      <c r="G16" s="160">
        <v>218</v>
      </c>
      <c r="H16" s="160">
        <v>131</v>
      </c>
      <c r="I16" s="160">
        <v>244</v>
      </c>
      <c r="J16" s="160">
        <v>221</v>
      </c>
      <c r="K16" s="160">
        <v>298</v>
      </c>
      <c r="L16" s="160">
        <v>261</v>
      </c>
      <c r="M16" s="160">
        <v>332</v>
      </c>
      <c r="N16" s="160">
        <v>113</v>
      </c>
      <c r="O16" s="160">
        <v>72</v>
      </c>
      <c r="P16" s="153">
        <f t="shared" ref="P16:P17" si="3">SUM(D16:O16)</f>
        <v>2546</v>
      </c>
      <c r="Q16" s="154">
        <f>P16-C16</f>
        <v>343</v>
      </c>
      <c r="R16" s="155">
        <f>IF(O16&gt;0,(Q16/C16),"")</f>
        <v>0.15569677712210622</v>
      </c>
      <c r="S16" s="186" t="s">
        <v>6</v>
      </c>
      <c r="T16" s="112"/>
    </row>
    <row r="17" spans="1:20" ht="14.25" thickTop="1" thickBot="1" x14ac:dyDescent="0.25">
      <c r="A17" s="162" t="s">
        <v>18</v>
      </c>
      <c r="B17" s="191" t="s">
        <v>8</v>
      </c>
      <c r="C17" s="192">
        <v>8.5289302352797615E-3</v>
      </c>
      <c r="D17" s="193">
        <f>IF(D15&gt;0,D16/D15,"")</f>
        <v>9.2105263157894728E-3</v>
      </c>
      <c r="E17" s="193">
        <f t="shared" ref="E17:O17" si="4">IF(E15&gt;0,E16/E15,"")</f>
        <v>7.7966101694915257E-3</v>
      </c>
      <c r="F17" s="193">
        <f t="shared" si="4"/>
        <v>7.9279279279279285E-3</v>
      </c>
      <c r="G17" s="193">
        <f t="shared" si="4"/>
        <v>7.9853479853479858E-3</v>
      </c>
      <c r="H17" s="193">
        <f t="shared" si="4"/>
        <v>8.3439490445859875E-3</v>
      </c>
      <c r="I17" s="193">
        <f t="shared" si="4"/>
        <v>8.6219081272084809E-3</v>
      </c>
      <c r="J17" s="193">
        <f t="shared" si="4"/>
        <v>7.9783393501805053E-3</v>
      </c>
      <c r="K17" s="193">
        <f t="shared" si="4"/>
        <v>9.1131498470948015E-3</v>
      </c>
      <c r="L17" s="193">
        <f t="shared" si="4"/>
        <v>8.4193548387096768E-3</v>
      </c>
      <c r="M17" s="193">
        <f t="shared" si="4"/>
        <v>7.9616306954436444E-3</v>
      </c>
      <c r="N17" s="193">
        <f t="shared" si="4"/>
        <v>9.5762711864406779E-3</v>
      </c>
      <c r="O17" s="193">
        <f t="shared" si="4"/>
        <v>1.3333333333333334E-2</v>
      </c>
      <c r="P17" s="153">
        <f t="shared" si="3"/>
        <v>0.10626834882155402</v>
      </c>
      <c r="Q17" s="165"/>
      <c r="R17" s="194"/>
      <c r="S17" s="195" t="s">
        <v>18</v>
      </c>
      <c r="T17" s="112"/>
    </row>
    <row r="18" spans="1:20" x14ac:dyDescent="0.2">
      <c r="A18" s="196"/>
      <c r="B18" s="197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72"/>
      <c r="Q18" s="173"/>
      <c r="R18" s="198"/>
      <c r="S18" s="199"/>
      <c r="T18" s="112"/>
    </row>
    <row r="19" spans="1:20" s="38" customFormat="1" ht="23.25" thickBot="1" x14ac:dyDescent="0.25">
      <c r="A19" s="200" t="s">
        <v>22</v>
      </c>
      <c r="B19" s="201" t="s">
        <v>8</v>
      </c>
      <c r="C19" s="202">
        <v>22740</v>
      </c>
      <c r="D19" s="203">
        <f t="shared" ref="D19:O19" si="5">D6+D11+D16</f>
        <v>1964</v>
      </c>
      <c r="E19" s="203">
        <f t="shared" si="5"/>
        <v>2771</v>
      </c>
      <c r="F19" s="203">
        <f t="shared" si="5"/>
        <v>2164</v>
      </c>
      <c r="G19" s="203">
        <f t="shared" si="5"/>
        <v>1859</v>
      </c>
      <c r="H19" s="203">
        <f t="shared" si="5"/>
        <v>1892</v>
      </c>
      <c r="I19" s="203">
        <f t="shared" si="5"/>
        <v>2189</v>
      </c>
      <c r="J19" s="203">
        <f t="shared" si="5"/>
        <v>2338</v>
      </c>
      <c r="K19" s="203">
        <f t="shared" si="5"/>
        <v>2135</v>
      </c>
      <c r="L19" s="203">
        <f t="shared" si="5"/>
        <v>2214</v>
      </c>
      <c r="M19" s="203">
        <f t="shared" si="5"/>
        <v>2604</v>
      </c>
      <c r="N19" s="203">
        <f t="shared" si="5"/>
        <v>1777</v>
      </c>
      <c r="O19" s="203">
        <f t="shared" si="5"/>
        <v>2446</v>
      </c>
      <c r="P19" s="204">
        <f>SUM(D19:O19)</f>
        <v>26353</v>
      </c>
      <c r="Q19" s="205"/>
      <c r="R19" s="207"/>
      <c r="S19" s="206" t="s">
        <v>22</v>
      </c>
      <c r="T19" s="113"/>
    </row>
    <row r="20" spans="1:20" s="41" customFormat="1" x14ac:dyDescent="0.2">
      <c r="A20" s="39"/>
      <c r="B20" s="40"/>
      <c r="E20" s="133"/>
      <c r="I20" s="208" t="s">
        <v>66</v>
      </c>
      <c r="Q20" s="84"/>
      <c r="R20" s="57"/>
      <c r="S20" s="39"/>
    </row>
    <row r="21" spans="1:20" x14ac:dyDescent="0.2">
      <c r="I21" t="s">
        <v>67</v>
      </c>
    </row>
    <row r="22" spans="1:20" x14ac:dyDescent="0.2">
      <c r="R22" s="74"/>
    </row>
  </sheetData>
  <phoneticPr fontId="2" type="noConversion"/>
  <conditionalFormatting sqref="R18:R19">
    <cfRule type="cellIs" dxfId="9" priority="1" stopIfTrue="1" operator="lessThan">
      <formula>100</formula>
    </cfRule>
  </conditionalFormatting>
  <conditionalFormatting sqref="R17">
    <cfRule type="cellIs" dxfId="8" priority="2" stopIfTrue="1" operator="greaterThan">
      <formula>1</formula>
    </cfRule>
  </conditionalFormatting>
  <conditionalFormatting sqref="R7:R9 R12:R14">
    <cfRule type="cellIs" dxfId="7" priority="3" stopIfTrue="1" operator="greaterThanOrEqual">
      <formula>0</formula>
    </cfRule>
  </conditionalFormatting>
  <conditionalFormatting sqref="R5:R6 R10:R11 R15">
    <cfRule type="cellIs" dxfId="6" priority="4" stopIfTrue="1" operator="lessThan">
      <formula>0</formula>
    </cfRule>
  </conditionalFormatting>
  <conditionalFormatting sqref="R16">
    <cfRule type="cellIs" dxfId="5" priority="5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A30" sqref="A30"/>
    </sheetView>
  </sheetViews>
  <sheetFormatPr defaultRowHeight="12.75" x14ac:dyDescent="0.2"/>
  <cols>
    <col min="1" max="1" width="11.140625" style="1" customWidth="1"/>
    <col min="2" max="2" width="1.85546875" style="2" customWidth="1"/>
    <col min="3" max="3" width="15.140625" customWidth="1"/>
    <col min="4" max="16" width="12.7109375" customWidth="1"/>
    <col min="17" max="17" width="13.7109375" style="85" hidden="1" customWidth="1"/>
    <col min="18" max="18" width="14.85546875" style="3" customWidth="1"/>
    <col min="19" max="19" width="13" style="1" customWidth="1"/>
  </cols>
  <sheetData>
    <row r="1" spans="1:20" s="6" customFormat="1" ht="18" x14ac:dyDescent="0.25">
      <c r="A1" s="10"/>
      <c r="B1" s="7"/>
      <c r="E1" s="15"/>
      <c r="F1" s="15"/>
      <c r="G1" s="16"/>
      <c r="H1" s="76" t="s">
        <v>60</v>
      </c>
      <c r="I1" s="17"/>
      <c r="J1" s="17"/>
      <c r="K1" s="17"/>
      <c r="L1" s="8"/>
      <c r="M1" s="8"/>
      <c r="N1" s="8"/>
      <c r="Q1" s="77"/>
      <c r="R1" s="56"/>
      <c r="S1" s="10"/>
    </row>
    <row r="2" spans="1:20" s="6" customFormat="1" ht="18.75" thickBot="1" x14ac:dyDescent="0.3">
      <c r="A2" s="10"/>
      <c r="B2" s="7"/>
      <c r="E2" s="18" t="s">
        <v>59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32.25" thickBot="1" x14ac:dyDescent="0.3">
      <c r="A3" s="24"/>
      <c r="B3" s="25"/>
      <c r="C3" s="26" t="s">
        <v>57</v>
      </c>
      <c r="D3" s="27"/>
      <c r="E3" s="27"/>
      <c r="F3" s="27"/>
      <c r="G3" s="27" t="s">
        <v>58</v>
      </c>
      <c r="H3" s="27"/>
      <c r="I3" s="28"/>
      <c r="J3" s="27"/>
      <c r="K3" s="27"/>
      <c r="L3" s="27"/>
      <c r="M3" s="27"/>
      <c r="N3" s="27"/>
      <c r="O3" s="29"/>
      <c r="P3" s="28"/>
      <c r="Q3" s="78"/>
      <c r="R3" s="88"/>
      <c r="S3" s="96"/>
      <c r="T3" s="109"/>
    </row>
    <row r="4" spans="1:20" s="4" customFormat="1" ht="33" customHeight="1" x14ac:dyDescent="0.25">
      <c r="A4" s="30" t="s">
        <v>19</v>
      </c>
      <c r="B4" s="31"/>
      <c r="C4" s="26" t="s">
        <v>45</v>
      </c>
      <c r="D4" s="12" t="s">
        <v>15</v>
      </c>
      <c r="E4" s="12" t="s">
        <v>16</v>
      </c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10</v>
      </c>
      <c r="M4" s="12" t="s">
        <v>12</v>
      </c>
      <c r="N4" s="12" t="s">
        <v>13</v>
      </c>
      <c r="O4" s="12" t="s">
        <v>14</v>
      </c>
      <c r="P4" s="51" t="s">
        <v>17</v>
      </c>
      <c r="Q4" s="79"/>
      <c r="R4" s="51" t="s">
        <v>52</v>
      </c>
      <c r="S4" s="97" t="s">
        <v>19</v>
      </c>
      <c r="T4" s="110"/>
    </row>
    <row r="5" spans="1:20" s="5" customFormat="1" ht="13.5" thickBot="1" x14ac:dyDescent="0.25">
      <c r="A5" s="32" t="s">
        <v>11</v>
      </c>
      <c r="B5" s="23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2">
        <f>SUM(D5:O5)</f>
        <v>0</v>
      </c>
      <c r="Q5" s="80">
        <f>P5-C5</f>
        <v>0</v>
      </c>
      <c r="R5" s="89" t="str">
        <f>IF(O5&gt;0,(Q5/C5),"")</f>
        <v/>
      </c>
      <c r="S5" s="98" t="s">
        <v>11</v>
      </c>
      <c r="T5" s="111"/>
    </row>
    <row r="6" spans="1:20" s="5" customFormat="1" ht="14.25" thickTop="1" thickBot="1" x14ac:dyDescent="0.25">
      <c r="A6" s="33" t="s">
        <v>6</v>
      </c>
      <c r="B6" s="21" t="s">
        <v>8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3">
        <f>SUM(D6:O6)</f>
        <v>0</v>
      </c>
      <c r="Q6" s="80">
        <f>P6-C6</f>
        <v>0</v>
      </c>
      <c r="R6" s="89" t="str">
        <f>IF(O6&gt;0,(Q6/C6),"")</f>
        <v/>
      </c>
      <c r="S6" s="99" t="s">
        <v>6</v>
      </c>
      <c r="T6" s="111"/>
    </row>
    <row r="7" spans="1:20" ht="13.5" thickTop="1" x14ac:dyDescent="0.2">
      <c r="A7" s="34" t="s">
        <v>18</v>
      </c>
      <c r="B7" s="23" t="s">
        <v>8</v>
      </c>
      <c r="C7" s="127" t="str">
        <f>IF(C5&gt;0,(C6/C5),"")</f>
        <v/>
      </c>
      <c r="D7" s="128" t="str">
        <f>IF(D5&gt;0,D6/D5,"")</f>
        <v/>
      </c>
      <c r="E7" s="128" t="str">
        <f t="shared" ref="E7:O7" si="0">IF(E5&gt;0,E6/E5,"")</f>
        <v/>
      </c>
      <c r="F7" s="128" t="str">
        <f t="shared" si="0"/>
        <v/>
      </c>
      <c r="G7" s="128" t="str">
        <f t="shared" si="0"/>
        <v/>
      </c>
      <c r="H7" s="128" t="str">
        <f t="shared" si="0"/>
        <v/>
      </c>
      <c r="I7" s="128" t="str">
        <f t="shared" si="0"/>
        <v/>
      </c>
      <c r="J7" s="128" t="str">
        <f t="shared" si="0"/>
        <v/>
      </c>
      <c r="K7" s="128" t="str">
        <f t="shared" si="0"/>
        <v/>
      </c>
      <c r="L7" s="128" t="str">
        <f t="shared" si="0"/>
        <v/>
      </c>
      <c r="M7" s="128" t="str">
        <f t="shared" si="0"/>
        <v/>
      </c>
      <c r="N7" s="128" t="str">
        <f t="shared" si="0"/>
        <v/>
      </c>
      <c r="O7" s="128" t="str">
        <f t="shared" si="0"/>
        <v/>
      </c>
      <c r="P7" s="129" t="e">
        <f>AVERAGE(D7:O7)</f>
        <v>#DIV/0!</v>
      </c>
      <c r="Q7" s="81"/>
      <c r="R7" s="90"/>
      <c r="S7" s="100" t="s">
        <v>18</v>
      </c>
      <c r="T7" s="112"/>
    </row>
    <row r="8" spans="1:20" x14ac:dyDescent="0.2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5"/>
      <c r="N8" s="45"/>
      <c r="O8" s="45"/>
      <c r="P8" s="54"/>
      <c r="Q8" s="82"/>
      <c r="R8" s="91"/>
      <c r="S8" s="101"/>
      <c r="T8" s="112"/>
    </row>
    <row r="9" spans="1:20" x14ac:dyDescent="0.2">
      <c r="A9" s="36" t="s">
        <v>20</v>
      </c>
      <c r="B9" s="35"/>
      <c r="C9" s="75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2"/>
      <c r="Q9" s="83"/>
      <c r="R9" s="92"/>
      <c r="S9" s="102" t="s">
        <v>20</v>
      </c>
      <c r="T9" s="112"/>
    </row>
    <row r="10" spans="1:20" ht="13.5" thickBot="1" x14ac:dyDescent="0.25">
      <c r="A10" s="34" t="s">
        <v>7</v>
      </c>
      <c r="B10" s="35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2">
        <f>SUM(D10:O10)</f>
        <v>0</v>
      </c>
      <c r="Q10" s="80">
        <f>P10-C10</f>
        <v>0</v>
      </c>
      <c r="R10" s="89" t="str">
        <f>IF(O10&gt;0,(Q10/C10),"")</f>
        <v/>
      </c>
      <c r="S10" s="100" t="s">
        <v>7</v>
      </c>
      <c r="T10" s="112"/>
    </row>
    <row r="11" spans="1:20" ht="14.25" thickTop="1" thickBot="1" x14ac:dyDescent="0.25">
      <c r="A11" s="37" t="s">
        <v>6</v>
      </c>
      <c r="B11" s="22" t="s">
        <v>8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3">
        <f>SUM(D11:O11)</f>
        <v>0</v>
      </c>
      <c r="Q11" s="80">
        <f>P11-C11</f>
        <v>0</v>
      </c>
      <c r="R11" s="89" t="str">
        <f>IF(O11&gt;0,(Q11/C11),"")</f>
        <v/>
      </c>
      <c r="S11" s="103" t="s">
        <v>6</v>
      </c>
      <c r="T11" s="112"/>
    </row>
    <row r="12" spans="1:20" ht="13.5" thickTop="1" x14ac:dyDescent="0.2">
      <c r="A12" s="34" t="s">
        <v>18</v>
      </c>
      <c r="B12" s="23" t="s">
        <v>8</v>
      </c>
      <c r="C12" s="127" t="str">
        <f>IF(C10&gt;0,(C11/C10),"")</f>
        <v/>
      </c>
      <c r="D12" s="128" t="str">
        <f>IF(D10&gt;0,D11/D10,"")</f>
        <v/>
      </c>
      <c r="E12" s="128" t="str">
        <f t="shared" ref="E12:O12" si="1">IF(E10&gt;0,E11/E10,"")</f>
        <v/>
      </c>
      <c r="F12" s="128" t="str">
        <f t="shared" si="1"/>
        <v/>
      </c>
      <c r="G12" s="128" t="str">
        <f t="shared" si="1"/>
        <v/>
      </c>
      <c r="H12" s="128" t="str">
        <f t="shared" si="1"/>
        <v/>
      </c>
      <c r="I12" s="128" t="str">
        <f t="shared" si="1"/>
        <v/>
      </c>
      <c r="J12" s="128" t="str">
        <f t="shared" si="1"/>
        <v/>
      </c>
      <c r="K12" s="128" t="str">
        <f t="shared" si="1"/>
        <v/>
      </c>
      <c r="L12" s="128" t="str">
        <f t="shared" si="1"/>
        <v/>
      </c>
      <c r="M12" s="128" t="str">
        <f t="shared" si="1"/>
        <v/>
      </c>
      <c r="N12" s="128" t="str">
        <f t="shared" si="1"/>
        <v/>
      </c>
      <c r="O12" s="128" t="str">
        <f t="shared" si="1"/>
        <v/>
      </c>
      <c r="P12" s="129" t="e">
        <f>AVERAGE(D12:O12)</f>
        <v>#DIV/0!</v>
      </c>
      <c r="Q12" s="81"/>
      <c r="R12" s="90"/>
      <c r="S12" s="100" t="s">
        <v>18</v>
      </c>
      <c r="T12" s="112"/>
    </row>
    <row r="13" spans="1:20" x14ac:dyDescent="0.2">
      <c r="A13" s="46"/>
      <c r="B13" s="43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8"/>
      <c r="N13" s="48"/>
      <c r="O13" s="48"/>
      <c r="P13" s="54"/>
      <c r="Q13" s="82"/>
      <c r="R13" s="91"/>
      <c r="S13" s="104"/>
      <c r="T13" s="112"/>
    </row>
    <row r="14" spans="1:20" x14ac:dyDescent="0.2">
      <c r="A14" s="36" t="s">
        <v>21</v>
      </c>
      <c r="B14" s="35"/>
      <c r="C14" s="75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2"/>
      <c r="Q14" s="83"/>
      <c r="R14" s="92"/>
      <c r="S14" s="102" t="s">
        <v>21</v>
      </c>
      <c r="T14" s="112"/>
    </row>
    <row r="15" spans="1:20" ht="13.5" thickBot="1" x14ac:dyDescent="0.25">
      <c r="A15" s="34" t="s">
        <v>9</v>
      </c>
      <c r="B15" s="35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2">
        <f>SUM(D15:O15)</f>
        <v>0</v>
      </c>
      <c r="Q15" s="80">
        <f>P15-C15</f>
        <v>0</v>
      </c>
      <c r="R15" s="89" t="str">
        <f>IF(O15&gt;0,(Q15/C15),"")</f>
        <v/>
      </c>
      <c r="S15" s="100" t="s">
        <v>9</v>
      </c>
      <c r="T15" s="112"/>
    </row>
    <row r="16" spans="1:20" ht="14.25" thickTop="1" thickBot="1" x14ac:dyDescent="0.25">
      <c r="A16" s="37" t="s">
        <v>6</v>
      </c>
      <c r="B16" s="22" t="s">
        <v>8</v>
      </c>
      <c r="C16" s="115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3">
        <f>SUM(D16:O16)</f>
        <v>0</v>
      </c>
      <c r="Q16" s="80">
        <f>P16-C16</f>
        <v>0</v>
      </c>
      <c r="R16" s="89" t="str">
        <f>IF(O16&gt;0,(Q16/C16),"")</f>
        <v/>
      </c>
      <c r="S16" s="103" t="s">
        <v>6</v>
      </c>
      <c r="T16" s="112"/>
    </row>
    <row r="17" spans="1:20" ht="14.25" thickTop="1" thickBot="1" x14ac:dyDescent="0.25">
      <c r="A17" s="34" t="s">
        <v>18</v>
      </c>
      <c r="B17" s="120" t="s">
        <v>8</v>
      </c>
      <c r="C17" s="131" t="str">
        <f>IF(C15&gt;0,(C16/C15),"")</f>
        <v/>
      </c>
      <c r="D17" s="132" t="str">
        <f>IF(D15&gt;0,D16/D15,"")</f>
        <v/>
      </c>
      <c r="E17" s="132" t="str">
        <f t="shared" ref="E17:O17" si="2">IF(E15&gt;0,E16/E15,"")</f>
        <v/>
      </c>
      <c r="F17" s="132" t="str">
        <f t="shared" si="2"/>
        <v/>
      </c>
      <c r="G17" s="132" t="str">
        <f t="shared" si="2"/>
        <v/>
      </c>
      <c r="H17" s="132" t="str">
        <f t="shared" si="2"/>
        <v/>
      </c>
      <c r="I17" s="132" t="str">
        <f t="shared" si="2"/>
        <v/>
      </c>
      <c r="J17" s="132" t="str">
        <f t="shared" si="2"/>
        <v/>
      </c>
      <c r="K17" s="132" t="str">
        <f t="shared" si="2"/>
        <v/>
      </c>
      <c r="L17" s="132" t="str">
        <f t="shared" si="2"/>
        <v/>
      </c>
      <c r="M17" s="132" t="str">
        <f t="shared" si="2"/>
        <v/>
      </c>
      <c r="N17" s="132" t="str">
        <f t="shared" si="2"/>
        <v/>
      </c>
      <c r="O17" s="132" t="str">
        <f t="shared" si="2"/>
        <v/>
      </c>
      <c r="P17" s="129" t="e">
        <f>AVERAGE(D17:O17)</f>
        <v>#DIV/0!</v>
      </c>
      <c r="Q17" s="81"/>
      <c r="R17" s="93"/>
      <c r="S17" s="108" t="s">
        <v>18</v>
      </c>
      <c r="T17" s="112"/>
    </row>
    <row r="18" spans="1:20" ht="13.5" thickBot="1" x14ac:dyDescent="0.25">
      <c r="A18" s="119"/>
      <c r="B18" s="11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  <c r="Q18" s="82"/>
      <c r="R18" s="94"/>
      <c r="S18" s="107"/>
      <c r="T18" s="112"/>
    </row>
    <row r="19" spans="1:20" s="38" customFormat="1" ht="26.25" thickBot="1" x14ac:dyDescent="0.25">
      <c r="A19" s="118" t="s">
        <v>22</v>
      </c>
      <c r="B19" s="116" t="s">
        <v>8</v>
      </c>
      <c r="C19" s="49">
        <f>C6+C11+C16</f>
        <v>0</v>
      </c>
      <c r="D19" s="50">
        <f t="shared" ref="D19:O19" si="3">D6+D11+D16</f>
        <v>0</v>
      </c>
      <c r="E19" s="50">
        <f t="shared" si="3"/>
        <v>0</v>
      </c>
      <c r="F19" s="50">
        <f t="shared" si="3"/>
        <v>0</v>
      </c>
      <c r="G19" s="50">
        <f t="shared" si="3"/>
        <v>0</v>
      </c>
      <c r="H19" s="50">
        <f t="shared" si="3"/>
        <v>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50">
        <f t="shared" si="3"/>
        <v>0</v>
      </c>
      <c r="O19" s="50">
        <f t="shared" si="3"/>
        <v>0</v>
      </c>
      <c r="P19" s="55">
        <f>SUM(D19:O19)</f>
        <v>0</v>
      </c>
      <c r="Q19" s="86"/>
      <c r="R19" s="95"/>
      <c r="S19" s="105" t="s">
        <v>22</v>
      </c>
      <c r="T19" s="113"/>
    </row>
    <row r="20" spans="1:20" s="41" customFormat="1" x14ac:dyDescent="0.2">
      <c r="A20" s="39"/>
      <c r="B20" s="40"/>
      <c r="Q20" s="84"/>
      <c r="R20" s="57"/>
      <c r="S20" s="39"/>
    </row>
    <row r="21" spans="1:20" x14ac:dyDescent="0.2"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spans="1:20" x14ac:dyDescent="0.2">
      <c r="R22" s="74"/>
    </row>
  </sheetData>
  <sheetProtection sheet="1" objects="1" scenarios="1"/>
  <phoneticPr fontId="2" type="noConversion"/>
  <conditionalFormatting sqref="R18:R19">
    <cfRule type="cellIs" dxfId="4" priority="1" stopIfTrue="1" operator="lessThan">
      <formula>100</formula>
    </cfRule>
  </conditionalFormatting>
  <conditionalFormatting sqref="R17">
    <cfRule type="cellIs" dxfId="3" priority="2" stopIfTrue="1" operator="greaterThan">
      <formula>1</formula>
    </cfRule>
  </conditionalFormatting>
  <conditionalFormatting sqref="R7:R9 R12:R14">
    <cfRule type="cellIs" dxfId="2" priority="3" stopIfTrue="1" operator="greaterThanOrEqual">
      <formula>0</formula>
    </cfRule>
  </conditionalFormatting>
  <conditionalFormatting sqref="R5:R6 R10:R11 R15">
    <cfRule type="cellIs" dxfId="1" priority="4" stopIfTrue="1" operator="lessThan">
      <formula>0</formula>
    </cfRule>
  </conditionalFormatting>
  <conditionalFormatting sqref="R16">
    <cfRule type="cellIs" dxfId="0" priority="5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September Calc. Sheet</vt:lpstr>
      <vt:lpstr>July Calc. Sheet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ecederstrom</cp:lastModifiedBy>
  <dcterms:created xsi:type="dcterms:W3CDTF">2007-12-03T16:48:26Z</dcterms:created>
  <dcterms:modified xsi:type="dcterms:W3CDTF">2014-08-28T14:10:45Z</dcterms:modified>
</cp:coreProperties>
</file>